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tables/table3.xml" ContentType="application/vnd.openxmlformats-officedocument.spreadsheetml.table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Ventas" sheetId="1" state="visible" r:id="rId1"/>
    <sheet xmlns:r="http://schemas.openxmlformats.org/officeDocument/2006/relationships" name="Inventario" sheetId="2" state="visible" r:id="rId2"/>
    <sheet xmlns:r="http://schemas.openxmlformats.org/officeDocument/2006/relationships" name="Gastos" sheetId="3" state="visible" r:id="rId3"/>
    <sheet xmlns:r="http://schemas.openxmlformats.org/officeDocument/2006/relationships" name="ResumenDiario" sheetId="4" state="visible" r:id="rId4"/>
    <sheet xmlns:r="http://schemas.openxmlformats.org/officeDocument/2006/relationships" name="Guía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DD/MM/YYYY"/>
    <numFmt numFmtId="166" formatCode="0.0%"/>
  </numFmts>
  <fonts count="4">
    <font>
      <name val="Calibri"/>
      <family val="2"/>
      <color theme="1"/>
      <sz val="11"/>
      <scheme val="minor"/>
    </font>
    <font>
      <b val="1"/>
      <color rgb="00FFFFFF"/>
    </font>
    <font>
      <b val="1"/>
      <sz val="11"/>
    </font>
    <font>
      <b val="1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164" fontId="0" fillId="0" borderId="0" pivotButton="0" quotePrefix="0" xfId="0"/>
    <xf numFmtId="0" fontId="2" fillId="0" borderId="0" pivotButton="0" quotePrefix="0" xfId="0"/>
    <xf numFmtId="4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  <xf numFmtId="166" fontId="0" fillId="0" borderId="0" pivotButton="0" quotePrefix="0" xfId="0"/>
    <xf numFmtId="0" fontId="3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ables/table1.xml><?xml version="1.0" encoding="utf-8"?>
<table xmlns="http://schemas.openxmlformats.org/spreadsheetml/2006/main" id="1" name="Ventas" displayName="Ventas" ref="A1:G45" headerRowCount="1">
  <autoFilter ref="A1:G45"/>
  <tableColumns count="7">
    <tableColumn id="1" name="ID"/>
    <tableColumn id="2" name="Fecha"/>
    <tableColumn id="3" name="Producto"/>
    <tableColumn id="4" name="Categoría"/>
    <tableColumn id="5" name="Cantidad"/>
    <tableColumn id="6" name="P. Unitario"/>
    <tableColumn id="7" name="Total"/>
  </tableColumns>
  <tableStyleInfo name="TableStyleMedium2" showRowStripes="1"/>
</table>
</file>

<file path=xl/tables/table2.xml><?xml version="1.0" encoding="utf-8"?>
<table xmlns="http://schemas.openxmlformats.org/spreadsheetml/2006/main" id="2" name="Inventario" displayName="Inventario" ref="A1:G11" headerRowCount="1">
  <autoFilter ref="A1:G11"/>
  <tableColumns count="7">
    <tableColumn id="1" name="Código"/>
    <tableColumn id="2" name="Producto"/>
    <tableColumn id="3" name="Categoría"/>
    <tableColumn id="4" name="Costo Unitario"/>
    <tableColumn id="5" name="Stock Inicial"/>
    <tableColumn id="6" name="Stock Mínimo"/>
    <tableColumn id="7" name="Proveedor"/>
  </tableColumns>
  <tableStyleInfo name="TableStyleMedium4" showRowStripes="1"/>
</table>
</file>

<file path=xl/tables/table3.xml><?xml version="1.0" encoding="utf-8"?>
<table xmlns="http://schemas.openxmlformats.org/spreadsheetml/2006/main" id="3" name="Gastos" displayName="Gastos" ref="A1:E49" headerRowCount="1">
  <autoFilter ref="A1:E49"/>
  <tableColumns count="5">
    <tableColumn id="1" name="ID"/>
    <tableColumn id="2" name="Fecha"/>
    <tableColumn id="3" name="Tipo"/>
    <tableColumn id="4" name="Concepto"/>
    <tableColumn id="5" name="Monto"/>
  </tableColumns>
  <tableStyleInfo name="TableStyleMedium4" showRow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2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3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2" customWidth="1" min="2" max="2"/>
    <col width="22" customWidth="1" min="3" max="3"/>
    <col width="12" customWidth="1" min="4" max="4"/>
    <col width="9" customWidth="1" min="5" max="5"/>
    <col width="11" customWidth="1" min="6" max="6"/>
    <col width="11" customWidth="1" min="7" max="7"/>
  </cols>
  <sheetData>
    <row r="1">
      <c r="A1" s="1" t="inlineStr">
        <is>
          <t>ID</t>
        </is>
      </c>
      <c r="B1" s="1" t="inlineStr">
        <is>
          <t>Fecha</t>
        </is>
      </c>
      <c r="C1" s="1" t="inlineStr">
        <is>
          <t>Producto</t>
        </is>
      </c>
      <c r="D1" s="1" t="inlineStr">
        <is>
          <t>Categoría</t>
        </is>
      </c>
      <c r="E1" s="1" t="inlineStr">
        <is>
          <t>Cantidad</t>
        </is>
      </c>
      <c r="F1" s="1" t="inlineStr">
        <is>
          <t>P. Unitario</t>
        </is>
      </c>
      <c r="G1" s="1" t="inlineStr">
        <is>
          <t>Total</t>
        </is>
      </c>
    </row>
    <row r="2">
      <c r="A2" t="inlineStr">
        <is>
          <t>V0001</t>
        </is>
      </c>
      <c r="B2" s="2" t="n">
        <v>46266</v>
      </c>
      <c r="C2" t="inlineStr">
        <is>
          <t>Laptop Plus 15</t>
        </is>
      </c>
      <c r="D2" t="inlineStr">
        <is>
          <t>Tecnología</t>
        </is>
      </c>
      <c r="E2" t="n">
        <v>5</v>
      </c>
      <c r="F2" t="n">
        <v>2407.19</v>
      </c>
      <c r="G2" t="n">
        <v>14202.42</v>
      </c>
    </row>
    <row r="3">
      <c r="A3" t="inlineStr">
        <is>
          <t>V0002</t>
        </is>
      </c>
      <c r="B3" s="2" t="n">
        <v>46266</v>
      </c>
      <c r="C3" t="inlineStr">
        <is>
          <t>Cuaderno A4</t>
        </is>
      </c>
      <c r="D3" t="inlineStr">
        <is>
          <t>Útiles</t>
        </is>
      </c>
      <c r="E3" t="n">
        <v>3</v>
      </c>
      <c r="F3" t="n">
        <v>6.76</v>
      </c>
      <c r="G3" t="n">
        <v>23.93</v>
      </c>
    </row>
    <row r="4">
      <c r="A4" t="inlineStr">
        <is>
          <t>V0003</t>
        </is>
      </c>
      <c r="B4" s="2" t="n">
        <v>46266</v>
      </c>
      <c r="C4" t="inlineStr">
        <is>
          <t>Cuaderno A4</t>
        </is>
      </c>
      <c r="D4" t="inlineStr">
        <is>
          <t>Útiles</t>
        </is>
      </c>
      <c r="E4" t="n">
        <v>5</v>
      </c>
      <c r="F4" t="n">
        <v>5.76</v>
      </c>
      <c r="G4" t="n">
        <v>33.98</v>
      </c>
    </row>
    <row r="5">
      <c r="A5" t="inlineStr">
        <is>
          <t>V0004</t>
        </is>
      </c>
      <c r="B5" s="2" t="n">
        <v>46266</v>
      </c>
      <c r="C5" t="inlineStr">
        <is>
          <t>Cuaderno A4</t>
        </is>
      </c>
      <c r="D5" t="inlineStr">
        <is>
          <t>Útiles</t>
        </is>
      </c>
      <c r="E5" t="n">
        <v>5</v>
      </c>
      <c r="F5" t="n">
        <v>6.41</v>
      </c>
      <c r="G5" t="n">
        <v>37.82</v>
      </c>
    </row>
    <row r="6">
      <c r="A6" t="inlineStr">
        <is>
          <t>V0005</t>
        </is>
      </c>
      <c r="B6" s="2" t="n">
        <v>46266</v>
      </c>
      <c r="C6" t="inlineStr">
        <is>
          <t>Cuaderno A4</t>
        </is>
      </c>
      <c r="D6" t="inlineStr">
        <is>
          <t>Útiles</t>
        </is>
      </c>
      <c r="E6" t="n">
        <v>7</v>
      </c>
      <c r="F6" t="n">
        <v>6.46</v>
      </c>
      <c r="G6" t="n">
        <v>53.36</v>
      </c>
    </row>
    <row r="7">
      <c r="A7" t="inlineStr">
        <is>
          <t>V0006</t>
        </is>
      </c>
      <c r="B7" s="2" t="n">
        <v>46266</v>
      </c>
      <c r="C7" t="inlineStr">
        <is>
          <t>Tablet 10"</t>
        </is>
      </c>
      <c r="D7" t="inlineStr">
        <is>
          <t>Tecnología</t>
        </is>
      </c>
      <c r="E7" t="n">
        <v>8</v>
      </c>
      <c r="F7" t="n">
        <v>525.15</v>
      </c>
      <c r="G7" t="n">
        <v>4957.42</v>
      </c>
    </row>
    <row r="8">
      <c r="A8" t="inlineStr">
        <is>
          <t>V0007</t>
        </is>
      </c>
      <c r="B8" s="2" t="n">
        <v>46267</v>
      </c>
      <c r="C8" t="inlineStr">
        <is>
          <t>Resma A4</t>
        </is>
      </c>
      <c r="D8" t="inlineStr">
        <is>
          <t>Papelería</t>
        </is>
      </c>
      <c r="E8" t="n">
        <v>7</v>
      </c>
      <c r="F8" t="n">
        <v>25.02</v>
      </c>
      <c r="G8" t="n">
        <v>206.67</v>
      </c>
    </row>
    <row r="9">
      <c r="A9" t="inlineStr">
        <is>
          <t>V0008</t>
        </is>
      </c>
      <c r="B9" s="2" t="n">
        <v>46267</v>
      </c>
      <c r="C9" t="inlineStr">
        <is>
          <t>Lapicero azul caja</t>
        </is>
      </c>
      <c r="D9" t="inlineStr">
        <is>
          <t>Útiles</t>
        </is>
      </c>
      <c r="E9" t="n">
        <v>1</v>
      </c>
      <c r="F9" t="n">
        <v>22.91</v>
      </c>
      <c r="G9" t="n">
        <v>27.03</v>
      </c>
    </row>
    <row r="10">
      <c r="A10" t="inlineStr">
        <is>
          <t>V0009</t>
        </is>
      </c>
      <c r="B10" s="2" t="n">
        <v>46267</v>
      </c>
      <c r="C10" t="inlineStr">
        <is>
          <t>Laptop Plus 15</t>
        </is>
      </c>
      <c r="D10" t="inlineStr">
        <is>
          <t>Tecnología</t>
        </is>
      </c>
      <c r="E10" t="n">
        <v>2</v>
      </c>
      <c r="F10" t="n">
        <v>2523.27</v>
      </c>
      <c r="G10" t="n">
        <v>5954.92</v>
      </c>
    </row>
    <row r="11">
      <c r="A11" t="inlineStr">
        <is>
          <t>V0010</t>
        </is>
      </c>
      <c r="B11" s="2" t="n">
        <v>46268</v>
      </c>
      <c r="C11" t="inlineStr">
        <is>
          <t>Cuaderno A4</t>
        </is>
      </c>
      <c r="D11" t="inlineStr">
        <is>
          <t>Útiles</t>
        </is>
      </c>
      <c r="E11" t="n">
        <v>5</v>
      </c>
      <c r="F11" t="n">
        <v>6.7</v>
      </c>
      <c r="G11" t="n">
        <v>39.53</v>
      </c>
    </row>
    <row r="12">
      <c r="A12" t="inlineStr">
        <is>
          <t>V0011</t>
        </is>
      </c>
      <c r="B12" s="2" t="n">
        <v>46268</v>
      </c>
      <c r="C12" t="inlineStr">
        <is>
          <t>Lapicero azul caja</t>
        </is>
      </c>
      <c r="D12" t="inlineStr">
        <is>
          <t>Útiles</t>
        </is>
      </c>
      <c r="E12" t="n">
        <v>4</v>
      </c>
      <c r="F12" t="n">
        <v>24.06</v>
      </c>
      <c r="G12" t="n">
        <v>113.56</v>
      </c>
    </row>
    <row r="13">
      <c r="A13" t="inlineStr">
        <is>
          <t>V0012</t>
        </is>
      </c>
      <c r="B13" s="2" t="n">
        <v>46268</v>
      </c>
      <c r="C13" t="inlineStr">
        <is>
          <t>Teclado inalámbrico</t>
        </is>
      </c>
      <c r="D13" t="inlineStr">
        <is>
          <t>Tecnología</t>
        </is>
      </c>
      <c r="E13" t="n">
        <v>3</v>
      </c>
      <c r="F13" t="n">
        <v>121.77</v>
      </c>
      <c r="G13" t="n">
        <v>431.07</v>
      </c>
    </row>
    <row r="14">
      <c r="A14" t="inlineStr">
        <is>
          <t>V0013</t>
        </is>
      </c>
      <c r="B14" s="2" t="n">
        <v>46268</v>
      </c>
      <c r="C14" t="inlineStr">
        <is>
          <t>Mochila escolar</t>
        </is>
      </c>
      <c r="D14" t="inlineStr">
        <is>
          <t>Útiles</t>
        </is>
      </c>
      <c r="E14" t="n">
        <v>2</v>
      </c>
      <c r="F14" t="n">
        <v>47.74</v>
      </c>
      <c r="G14" t="n">
        <v>112.67</v>
      </c>
    </row>
    <row r="15">
      <c r="A15" t="inlineStr">
        <is>
          <t>V0014</t>
        </is>
      </c>
      <c r="B15" s="2" t="n">
        <v>46268</v>
      </c>
      <c r="C15" t="inlineStr">
        <is>
          <t>Lapicero azul caja</t>
        </is>
      </c>
      <c r="D15" t="inlineStr">
        <is>
          <t>Útiles</t>
        </is>
      </c>
      <c r="E15" t="n">
        <v>3</v>
      </c>
      <c r="F15" t="n">
        <v>23.93</v>
      </c>
      <c r="G15" t="n">
        <v>84.70999999999999</v>
      </c>
    </row>
    <row r="16">
      <c r="A16" t="inlineStr">
        <is>
          <t>V0015</t>
        </is>
      </c>
      <c r="B16" s="2" t="n">
        <v>46268</v>
      </c>
      <c r="C16" t="inlineStr">
        <is>
          <t>Lapicero azul caja</t>
        </is>
      </c>
      <c r="D16" t="inlineStr">
        <is>
          <t>Útiles</t>
        </is>
      </c>
      <c r="E16" t="n">
        <v>7</v>
      </c>
      <c r="F16" t="n">
        <v>23.88</v>
      </c>
      <c r="G16" t="n">
        <v>197.25</v>
      </c>
    </row>
    <row r="17">
      <c r="A17" t="inlineStr">
        <is>
          <t>V0016</t>
        </is>
      </c>
      <c r="B17" s="2" t="n">
        <v>46269</v>
      </c>
      <c r="C17" t="inlineStr">
        <is>
          <t>Lapicero azul caja</t>
        </is>
      </c>
      <c r="D17" t="inlineStr">
        <is>
          <t>Útiles</t>
        </is>
      </c>
      <c r="E17" t="n">
        <v>4</v>
      </c>
      <c r="F17" t="n">
        <v>25.49</v>
      </c>
      <c r="G17" t="n">
        <v>120.31</v>
      </c>
    </row>
    <row r="18">
      <c r="A18" t="inlineStr">
        <is>
          <t>V0017</t>
        </is>
      </c>
      <c r="B18" s="2" t="n">
        <v>46269</v>
      </c>
      <c r="C18" t="inlineStr">
        <is>
          <t>Monitor 24"</t>
        </is>
      </c>
      <c r="D18" t="inlineStr">
        <is>
          <t>Tecnología</t>
        </is>
      </c>
      <c r="E18" t="n">
        <v>5</v>
      </c>
      <c r="F18" t="n">
        <v>729.96</v>
      </c>
      <c r="G18" t="n">
        <v>4306.76</v>
      </c>
    </row>
    <row r="19">
      <c r="A19" t="inlineStr">
        <is>
          <t>V0018</t>
        </is>
      </c>
      <c r="B19" s="2" t="n">
        <v>46269</v>
      </c>
      <c r="C19" t="inlineStr">
        <is>
          <t>Mochila escolar</t>
        </is>
      </c>
      <c r="D19" t="inlineStr">
        <is>
          <t>Útiles</t>
        </is>
      </c>
      <c r="E19" t="n">
        <v>5</v>
      </c>
      <c r="F19" t="n">
        <v>50.86</v>
      </c>
      <c r="G19" t="n">
        <v>300.07</v>
      </c>
    </row>
    <row r="20">
      <c r="A20" t="inlineStr">
        <is>
          <t>V0019</t>
        </is>
      </c>
      <c r="B20" s="2" t="n">
        <v>46269</v>
      </c>
      <c r="C20" t="inlineStr">
        <is>
          <t>Cuaderno A4</t>
        </is>
      </c>
      <c r="D20" t="inlineStr">
        <is>
          <t>Útiles</t>
        </is>
      </c>
      <c r="E20" t="n">
        <v>8</v>
      </c>
      <c r="F20" t="n">
        <v>6.86</v>
      </c>
      <c r="G20" t="n">
        <v>64.76000000000001</v>
      </c>
    </row>
    <row r="21">
      <c r="A21" t="inlineStr">
        <is>
          <t>V0020</t>
        </is>
      </c>
      <c r="B21" s="2" t="n">
        <v>46270</v>
      </c>
      <c r="C21" t="inlineStr">
        <is>
          <t>Monitor 24"</t>
        </is>
      </c>
      <c r="D21" t="inlineStr">
        <is>
          <t>Tecnología</t>
        </is>
      </c>
      <c r="E21" t="n">
        <v>5</v>
      </c>
      <c r="F21" t="n">
        <v>694.49</v>
      </c>
      <c r="G21" t="n">
        <v>4097.49</v>
      </c>
    </row>
    <row r="22">
      <c r="A22" t="inlineStr">
        <is>
          <t>V0021</t>
        </is>
      </c>
      <c r="B22" s="2" t="n">
        <v>46270</v>
      </c>
      <c r="C22" t="inlineStr">
        <is>
          <t>Mochila escolar</t>
        </is>
      </c>
      <c r="D22" t="inlineStr">
        <is>
          <t>Útiles</t>
        </is>
      </c>
      <c r="E22" t="n">
        <v>1</v>
      </c>
      <c r="F22" t="n">
        <v>53.44</v>
      </c>
      <c r="G22" t="n">
        <v>63.06</v>
      </c>
    </row>
    <row r="23">
      <c r="A23" t="inlineStr">
        <is>
          <t>V0022</t>
        </is>
      </c>
      <c r="B23" s="2" t="n">
        <v>46270</v>
      </c>
      <c r="C23" t="inlineStr">
        <is>
          <t>Cuaderno A4</t>
        </is>
      </c>
      <c r="D23" t="inlineStr">
        <is>
          <t>Útiles</t>
        </is>
      </c>
      <c r="E23" t="n">
        <v>7</v>
      </c>
      <c r="F23" t="n">
        <v>6.51</v>
      </c>
      <c r="G23" t="n">
        <v>53.77</v>
      </c>
    </row>
    <row r="24">
      <c r="A24" t="inlineStr">
        <is>
          <t>V0023</t>
        </is>
      </c>
      <c r="B24" s="2" t="n">
        <v>46271</v>
      </c>
      <c r="C24" t="inlineStr">
        <is>
          <t>Folders (50)</t>
        </is>
      </c>
      <c r="D24" t="inlineStr">
        <is>
          <t>Papelería</t>
        </is>
      </c>
      <c r="E24" t="n">
        <v>4</v>
      </c>
      <c r="F24" t="n">
        <v>17.11</v>
      </c>
      <c r="G24" t="n">
        <v>80.76000000000001</v>
      </c>
    </row>
    <row r="25">
      <c r="A25" t="inlineStr">
        <is>
          <t>V0024</t>
        </is>
      </c>
      <c r="B25" s="2" t="n">
        <v>46271</v>
      </c>
      <c r="C25" t="inlineStr">
        <is>
          <t>Audífonos BT</t>
        </is>
      </c>
      <c r="D25" t="inlineStr">
        <is>
          <t>Tecnología</t>
        </is>
      </c>
      <c r="E25" t="n">
        <v>5</v>
      </c>
      <c r="F25" t="n">
        <v>116.02</v>
      </c>
      <c r="G25" t="n">
        <v>684.52</v>
      </c>
    </row>
    <row r="26">
      <c r="A26" t="inlineStr">
        <is>
          <t>V0025</t>
        </is>
      </c>
      <c r="B26" s="2" t="n">
        <v>46271</v>
      </c>
      <c r="C26" t="inlineStr">
        <is>
          <t>Audífonos BT</t>
        </is>
      </c>
      <c r="D26" t="inlineStr">
        <is>
          <t>Tecnología</t>
        </is>
      </c>
      <c r="E26" t="n">
        <v>8</v>
      </c>
      <c r="F26" t="n">
        <v>116.49</v>
      </c>
      <c r="G26" t="n">
        <v>1099.67</v>
      </c>
    </row>
    <row r="27">
      <c r="A27" t="inlineStr">
        <is>
          <t>V0026</t>
        </is>
      </c>
      <c r="B27" s="2" t="n">
        <v>46271</v>
      </c>
      <c r="C27" t="inlineStr">
        <is>
          <t>Teclado inalámbrico</t>
        </is>
      </c>
      <c r="D27" t="inlineStr">
        <is>
          <t>Tecnología</t>
        </is>
      </c>
      <c r="E27" t="n">
        <v>7</v>
      </c>
      <c r="F27" t="n">
        <v>146.87</v>
      </c>
      <c r="G27" t="n">
        <v>1213.15</v>
      </c>
    </row>
    <row r="28">
      <c r="A28" t="inlineStr">
        <is>
          <t>V0027</t>
        </is>
      </c>
      <c r="B28" s="2" t="n">
        <v>46271</v>
      </c>
      <c r="C28" t="inlineStr">
        <is>
          <t>Monitor 24"</t>
        </is>
      </c>
      <c r="D28" t="inlineStr">
        <is>
          <t>Tecnología</t>
        </is>
      </c>
      <c r="E28" t="n">
        <v>1</v>
      </c>
      <c r="F28" t="n">
        <v>686.39</v>
      </c>
      <c r="G28" t="n">
        <v>809.9400000000001</v>
      </c>
    </row>
    <row r="29">
      <c r="A29" t="inlineStr">
        <is>
          <t>V0028</t>
        </is>
      </c>
      <c r="B29" s="2" t="n">
        <v>46272</v>
      </c>
      <c r="C29" t="inlineStr">
        <is>
          <t>Cuaderno A4</t>
        </is>
      </c>
      <c r="D29" t="inlineStr">
        <is>
          <t>Útiles</t>
        </is>
      </c>
      <c r="E29" t="n">
        <v>8</v>
      </c>
      <c r="F29" t="n">
        <v>5.78</v>
      </c>
      <c r="G29" t="n">
        <v>54.56</v>
      </c>
    </row>
    <row r="30">
      <c r="A30" t="inlineStr">
        <is>
          <t>V0029</t>
        </is>
      </c>
      <c r="B30" s="2" t="n">
        <v>46272</v>
      </c>
      <c r="C30" t="inlineStr">
        <is>
          <t>Teclado inalámbrico</t>
        </is>
      </c>
      <c r="D30" t="inlineStr">
        <is>
          <t>Tecnología</t>
        </is>
      </c>
      <c r="E30" t="n">
        <v>2</v>
      </c>
      <c r="F30" t="n">
        <v>133.61</v>
      </c>
      <c r="G30" t="n">
        <v>315.32</v>
      </c>
    </row>
    <row r="31">
      <c r="A31" t="inlineStr">
        <is>
          <t>V0030</t>
        </is>
      </c>
      <c r="B31" s="2" t="n">
        <v>46272</v>
      </c>
      <c r="C31" t="inlineStr">
        <is>
          <t>Tablet 10"</t>
        </is>
      </c>
      <c r="D31" t="inlineStr">
        <is>
          <t>Tecnología</t>
        </is>
      </c>
      <c r="E31" t="n">
        <v>8</v>
      </c>
      <c r="F31" t="n">
        <v>598.73</v>
      </c>
      <c r="G31" t="n">
        <v>5652.01</v>
      </c>
    </row>
    <row r="32">
      <c r="A32" t="inlineStr">
        <is>
          <t>V0031</t>
        </is>
      </c>
      <c r="B32" s="2" t="n">
        <v>46273</v>
      </c>
      <c r="C32" t="inlineStr">
        <is>
          <t>Teclado inalámbrico</t>
        </is>
      </c>
      <c r="D32" t="inlineStr">
        <is>
          <t>Tecnología</t>
        </is>
      </c>
      <c r="E32" t="n">
        <v>7</v>
      </c>
      <c r="F32" t="n">
        <v>144.4</v>
      </c>
      <c r="G32" t="n">
        <v>1192.74</v>
      </c>
    </row>
    <row r="33">
      <c r="A33" t="inlineStr">
        <is>
          <t>V0032</t>
        </is>
      </c>
      <c r="B33" s="2" t="n">
        <v>46273</v>
      </c>
      <c r="C33" t="inlineStr">
        <is>
          <t>Audífonos BT</t>
        </is>
      </c>
      <c r="D33" t="inlineStr">
        <is>
          <t>Tecnología</t>
        </is>
      </c>
      <c r="E33" t="n">
        <v>8</v>
      </c>
      <c r="F33" t="n">
        <v>117.96</v>
      </c>
      <c r="G33" t="n">
        <v>1113.54</v>
      </c>
    </row>
    <row r="34">
      <c r="A34" t="inlineStr">
        <is>
          <t>V0033</t>
        </is>
      </c>
      <c r="B34" s="2" t="n">
        <v>46273</v>
      </c>
      <c r="C34" t="inlineStr">
        <is>
          <t>Mochila escolar</t>
        </is>
      </c>
      <c r="D34" t="inlineStr">
        <is>
          <t>Útiles</t>
        </is>
      </c>
      <c r="E34" t="n">
        <v>8</v>
      </c>
      <c r="F34" t="n">
        <v>55.24</v>
      </c>
      <c r="G34" t="n">
        <v>521.47</v>
      </c>
    </row>
    <row r="35">
      <c r="A35" t="inlineStr">
        <is>
          <t>V0034</t>
        </is>
      </c>
      <c r="B35" s="2" t="n">
        <v>46273</v>
      </c>
      <c r="C35" t="inlineStr">
        <is>
          <t>Laptop Plus 15</t>
        </is>
      </c>
      <c r="D35" t="inlineStr">
        <is>
          <t>Tecnología</t>
        </is>
      </c>
      <c r="E35" t="n">
        <v>7</v>
      </c>
      <c r="F35" t="n">
        <v>2689.94</v>
      </c>
      <c r="G35" t="n">
        <v>22218.9</v>
      </c>
    </row>
    <row r="36">
      <c r="A36" t="inlineStr">
        <is>
          <t>V0035</t>
        </is>
      </c>
      <c r="B36" s="2" t="n">
        <v>46273</v>
      </c>
      <c r="C36" t="inlineStr">
        <is>
          <t>Resma A4</t>
        </is>
      </c>
      <c r="D36" t="inlineStr">
        <is>
          <t>Papelería</t>
        </is>
      </c>
      <c r="E36" t="n">
        <v>1</v>
      </c>
      <c r="F36" t="n">
        <v>25.1</v>
      </c>
      <c r="G36" t="n">
        <v>29.62</v>
      </c>
    </row>
    <row r="37">
      <c r="A37" t="inlineStr">
        <is>
          <t>V0036</t>
        </is>
      </c>
      <c r="B37" s="2" t="n">
        <v>46273</v>
      </c>
      <c r="C37" t="inlineStr">
        <is>
          <t>Cuaderno A4</t>
        </is>
      </c>
      <c r="D37" t="inlineStr">
        <is>
          <t>Útiles</t>
        </is>
      </c>
      <c r="E37" t="n">
        <v>2</v>
      </c>
      <c r="F37" t="n">
        <v>5.81</v>
      </c>
      <c r="G37" t="n">
        <v>13.71</v>
      </c>
    </row>
    <row r="38">
      <c r="A38" t="inlineStr">
        <is>
          <t>V0037</t>
        </is>
      </c>
      <c r="B38" s="2" t="n">
        <v>46274</v>
      </c>
      <c r="C38" t="inlineStr">
        <is>
          <t>Teclado inalámbrico</t>
        </is>
      </c>
      <c r="D38" t="inlineStr">
        <is>
          <t>Tecnología</t>
        </is>
      </c>
      <c r="E38" t="n">
        <v>8</v>
      </c>
      <c r="F38" t="n">
        <v>132.92</v>
      </c>
      <c r="G38" t="n">
        <v>1254.76</v>
      </c>
    </row>
    <row r="39">
      <c r="A39" t="inlineStr">
        <is>
          <t>V0038</t>
        </is>
      </c>
      <c r="B39" s="2" t="n">
        <v>46274</v>
      </c>
      <c r="C39" t="inlineStr">
        <is>
          <t>Teclado inalámbrico</t>
        </is>
      </c>
      <c r="D39" t="inlineStr">
        <is>
          <t>Tecnología</t>
        </is>
      </c>
      <c r="E39" t="n">
        <v>4</v>
      </c>
      <c r="F39" t="n">
        <v>125.92</v>
      </c>
      <c r="G39" t="n">
        <v>594.34</v>
      </c>
    </row>
    <row r="40">
      <c r="A40" t="inlineStr">
        <is>
          <t>V0039</t>
        </is>
      </c>
      <c r="B40" s="2" t="n">
        <v>46274</v>
      </c>
      <c r="C40" t="inlineStr">
        <is>
          <t>Audífonos BT</t>
        </is>
      </c>
      <c r="D40" t="inlineStr">
        <is>
          <t>Tecnología</t>
        </is>
      </c>
      <c r="E40" t="n">
        <v>6</v>
      </c>
      <c r="F40" t="n">
        <v>124.34</v>
      </c>
      <c r="G40" t="n">
        <v>880.33</v>
      </c>
    </row>
    <row r="41">
      <c r="A41" t="inlineStr">
        <is>
          <t>V0040</t>
        </is>
      </c>
      <c r="B41" s="2" t="n">
        <v>46274</v>
      </c>
      <c r="C41" t="inlineStr">
        <is>
          <t>Cuaderno A4</t>
        </is>
      </c>
      <c r="D41" t="inlineStr">
        <is>
          <t>Útiles</t>
        </is>
      </c>
      <c r="E41" t="n">
        <v>2</v>
      </c>
      <c r="F41" t="n">
        <v>5.93</v>
      </c>
      <c r="G41" t="n">
        <v>13.99</v>
      </c>
    </row>
    <row r="42">
      <c r="A42" t="inlineStr">
        <is>
          <t>V0041</t>
        </is>
      </c>
      <c r="B42" s="2" t="n">
        <v>46275</v>
      </c>
      <c r="C42" t="inlineStr">
        <is>
          <t>Monitor 24"</t>
        </is>
      </c>
      <c r="D42" t="inlineStr">
        <is>
          <t>Tecnología</t>
        </is>
      </c>
      <c r="E42" t="n">
        <v>7</v>
      </c>
      <c r="F42" t="n">
        <v>682.48</v>
      </c>
      <c r="G42" t="n">
        <v>5637.28</v>
      </c>
    </row>
    <row r="43">
      <c r="A43" t="inlineStr">
        <is>
          <t>V0042</t>
        </is>
      </c>
      <c r="B43" s="2" t="n">
        <v>46275</v>
      </c>
      <c r="C43" t="inlineStr">
        <is>
          <t>Lapicero azul caja</t>
        </is>
      </c>
      <c r="D43" t="inlineStr">
        <is>
          <t>Útiles</t>
        </is>
      </c>
      <c r="E43" t="n">
        <v>5</v>
      </c>
      <c r="F43" t="n">
        <v>25.94</v>
      </c>
      <c r="G43" t="n">
        <v>153.05</v>
      </c>
    </row>
    <row r="44">
      <c r="A44" t="inlineStr">
        <is>
          <t>V0043</t>
        </is>
      </c>
      <c r="B44" s="2" t="n">
        <v>46275</v>
      </c>
      <c r="C44" t="inlineStr">
        <is>
          <t>Folders (50)</t>
        </is>
      </c>
      <c r="D44" t="inlineStr">
        <is>
          <t>Papelería</t>
        </is>
      </c>
      <c r="E44" t="n">
        <v>6</v>
      </c>
      <c r="F44" t="n">
        <v>18.36</v>
      </c>
      <c r="G44" t="n">
        <v>129.99</v>
      </c>
    </row>
    <row r="45">
      <c r="A45" t="inlineStr">
        <is>
          <t>V0044</t>
        </is>
      </c>
      <c r="B45" s="2" t="n">
        <v>46275</v>
      </c>
      <c r="C45" t="inlineStr">
        <is>
          <t>Mochila escolar</t>
        </is>
      </c>
      <c r="D45" t="inlineStr">
        <is>
          <t>Útiles</t>
        </is>
      </c>
      <c r="E45" t="n">
        <v>2</v>
      </c>
      <c r="F45" t="n">
        <v>47.7</v>
      </c>
      <c r="G45" t="n">
        <v>112.57</v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1"/>
  <sheetViews>
    <sheetView workbookViewId="0">
      <selection activeCell="A1" sqref="A1"/>
    </sheetView>
  </sheetViews>
  <sheetFormatPr baseColWidth="8" defaultRowHeight="15"/>
  <cols>
    <col width="10" customWidth="1" min="1" max="1"/>
    <col width="22" customWidth="1" min="2" max="2"/>
    <col width="12" customWidth="1" min="3" max="3"/>
    <col width="14" customWidth="1" min="4" max="4"/>
    <col width="14" customWidth="1" min="5" max="5"/>
    <col width="14" customWidth="1" min="6" max="6"/>
    <col width="28" customWidth="1" min="7" max="7"/>
  </cols>
  <sheetData>
    <row r="1">
      <c r="A1" s="1" t="inlineStr">
        <is>
          <t>Código</t>
        </is>
      </c>
      <c r="B1" s="1" t="inlineStr">
        <is>
          <t>Producto</t>
        </is>
      </c>
      <c r="C1" s="1" t="inlineStr">
        <is>
          <t>Categoría</t>
        </is>
      </c>
      <c r="D1" s="1" t="inlineStr">
        <is>
          <t>Costo Unitario</t>
        </is>
      </c>
      <c r="E1" s="1" t="inlineStr">
        <is>
          <t>Stock Inicial</t>
        </is>
      </c>
      <c r="F1" s="1" t="inlineStr">
        <is>
          <t>Stock Mínimo</t>
        </is>
      </c>
      <c r="G1" s="1" t="inlineStr">
        <is>
          <t>Proveedor</t>
        </is>
      </c>
    </row>
    <row r="2">
      <c r="A2" t="inlineStr">
        <is>
          <t>P1001</t>
        </is>
      </c>
      <c r="B2" t="inlineStr">
        <is>
          <t>Laptop Plus 15</t>
        </is>
      </c>
      <c r="C2" t="inlineStr">
        <is>
          <t>Tecnología</t>
        </is>
      </c>
      <c r="D2" t="n">
        <v>1800</v>
      </c>
      <c r="E2" t="n">
        <v>12</v>
      </c>
      <c r="F2" t="n">
        <v>5</v>
      </c>
      <c r="G2" t="inlineStr">
        <is>
          <t>TecnoDistribuidora SAC</t>
        </is>
      </c>
    </row>
    <row r="3">
      <c r="A3" t="inlineStr">
        <is>
          <t>P1002</t>
        </is>
      </c>
      <c r="B3" t="inlineStr">
        <is>
          <t>Tablet 10"</t>
        </is>
      </c>
      <c r="C3" t="inlineStr">
        <is>
          <t>Tecnología</t>
        </is>
      </c>
      <c r="D3" t="n">
        <v>420</v>
      </c>
      <c r="E3" t="n">
        <v>25</v>
      </c>
      <c r="F3" t="n">
        <v>8</v>
      </c>
      <c r="G3" t="inlineStr">
        <is>
          <t>TecnoDistribuidora SAC</t>
        </is>
      </c>
    </row>
    <row r="4">
      <c r="A4" t="inlineStr">
        <is>
          <t>P1003</t>
        </is>
      </c>
      <c r="B4" t="inlineStr">
        <is>
          <t>Audífonos BT</t>
        </is>
      </c>
      <c r="C4" t="inlineStr">
        <is>
          <t>Tecnología</t>
        </is>
      </c>
      <c r="D4" t="n">
        <v>85</v>
      </c>
      <c r="E4" t="n">
        <v>60</v>
      </c>
      <c r="F4" t="n">
        <v>15</v>
      </c>
      <c r="G4" t="inlineStr">
        <is>
          <t>ComputoSol SAC</t>
        </is>
      </c>
    </row>
    <row r="5">
      <c r="A5" t="inlineStr">
        <is>
          <t>P1004</t>
        </is>
      </c>
      <c r="B5" t="inlineStr">
        <is>
          <t>Monitor 24"</t>
        </is>
      </c>
      <c r="C5" t="inlineStr">
        <is>
          <t>Tecnología</t>
        </is>
      </c>
      <c r="D5" t="n">
        <v>520</v>
      </c>
      <c r="E5" t="n">
        <v>18</v>
      </c>
      <c r="F5" t="n">
        <v>6</v>
      </c>
      <c r="G5" t="inlineStr">
        <is>
          <t>ComputoSol SAC</t>
        </is>
      </c>
    </row>
    <row r="6">
      <c r="A6" t="inlineStr">
        <is>
          <t>P1005</t>
        </is>
      </c>
      <c r="B6" t="inlineStr">
        <is>
          <t>Teclado inalámbrico</t>
        </is>
      </c>
      <c r="C6" t="inlineStr">
        <is>
          <t>Tecnología</t>
        </is>
      </c>
      <c r="D6" t="n">
        <v>95</v>
      </c>
      <c r="E6" t="n">
        <v>40</v>
      </c>
      <c r="F6" t="n">
        <v>10</v>
      </c>
      <c r="G6" t="inlineStr">
        <is>
          <t>Importaciones Qosqo SAC</t>
        </is>
      </c>
    </row>
    <row r="7">
      <c r="A7" t="inlineStr">
        <is>
          <t>P2001</t>
        </is>
      </c>
      <c r="B7" t="inlineStr">
        <is>
          <t>Cuaderno A4</t>
        </is>
      </c>
      <c r="C7" t="inlineStr">
        <is>
          <t>Útiles</t>
        </is>
      </c>
      <c r="D7" t="n">
        <v>4.5</v>
      </c>
      <c r="E7" t="n">
        <v>200</v>
      </c>
      <c r="F7" t="n">
        <v>50</v>
      </c>
      <c r="G7" t="inlineStr">
        <is>
          <t>Papeleria Andina EIRL</t>
        </is>
      </c>
    </row>
    <row r="8">
      <c r="A8" t="inlineStr">
        <is>
          <t>P2002</t>
        </is>
      </c>
      <c r="B8" t="inlineStr">
        <is>
          <t>Lapicero azul caja</t>
        </is>
      </c>
      <c r="C8" t="inlineStr">
        <is>
          <t>Útiles</t>
        </is>
      </c>
      <c r="D8" t="n">
        <v>18</v>
      </c>
      <c r="E8" t="n">
        <v>120</v>
      </c>
      <c r="F8" t="n">
        <v>40</v>
      </c>
      <c r="G8" t="inlineStr">
        <is>
          <t>Papeleria Andina EIRL</t>
        </is>
      </c>
    </row>
    <row r="9">
      <c r="A9" t="inlineStr">
        <is>
          <t>P2003</t>
        </is>
      </c>
      <c r="B9" t="inlineStr">
        <is>
          <t>Mochila escolar</t>
        </is>
      </c>
      <c r="C9" t="inlineStr">
        <is>
          <t>Útiles</t>
        </is>
      </c>
      <c r="D9" t="n">
        <v>38</v>
      </c>
      <c r="E9" t="n">
        <v>45</v>
      </c>
      <c r="F9" t="n">
        <v>12</v>
      </c>
      <c r="G9" t="inlineStr">
        <is>
          <t>Importaciones Qosqo SAC</t>
        </is>
      </c>
    </row>
    <row r="10">
      <c r="A10" t="inlineStr">
        <is>
          <t>P3001</t>
        </is>
      </c>
      <c r="B10" t="inlineStr">
        <is>
          <t>Resma A4</t>
        </is>
      </c>
      <c r="C10" t="inlineStr">
        <is>
          <t>Papelería</t>
        </is>
      </c>
      <c r="D10" t="n">
        <v>16.5</v>
      </c>
      <c r="E10" t="n">
        <v>90</v>
      </c>
      <c r="F10" t="n">
        <v>30</v>
      </c>
      <c r="G10" t="inlineStr">
        <is>
          <t>Papeleria Andina EIRL</t>
        </is>
      </c>
    </row>
    <row r="11">
      <c r="A11" t="inlineStr">
        <is>
          <t>P3002</t>
        </is>
      </c>
      <c r="B11" t="inlineStr">
        <is>
          <t>Folders (50)</t>
        </is>
      </c>
      <c r="C11" t="inlineStr">
        <is>
          <t>Papelería</t>
        </is>
      </c>
      <c r="D11" t="n">
        <v>12</v>
      </c>
      <c r="E11" t="n">
        <v>70</v>
      </c>
      <c r="F11" t="n">
        <v>25</v>
      </c>
      <c r="G11" t="inlineStr">
        <is>
          <t>Papeleria Andina EIRL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49"/>
  <sheetViews>
    <sheetView workbookViewId="0">
      <selection activeCell="A1" sqref="A1"/>
    </sheetView>
  </sheetViews>
  <sheetFormatPr baseColWidth="8" defaultRowHeight="15"/>
  <cols>
    <col width="10" customWidth="1" min="1" max="1"/>
    <col width="12" customWidth="1" min="2" max="2"/>
    <col width="10" customWidth="1" min="3" max="3"/>
    <col width="22" customWidth="1" min="4" max="4"/>
    <col width="12" customWidth="1" min="5" max="5"/>
  </cols>
  <sheetData>
    <row r="1">
      <c r="A1" s="1" t="inlineStr">
        <is>
          <t>ID</t>
        </is>
      </c>
      <c r="B1" s="1" t="inlineStr">
        <is>
          <t>Fecha</t>
        </is>
      </c>
      <c r="C1" s="1" t="inlineStr">
        <is>
          <t>Tipo</t>
        </is>
      </c>
      <c r="D1" s="1" t="inlineStr">
        <is>
          <t>Concepto</t>
        </is>
      </c>
      <c r="E1" s="1" t="inlineStr">
        <is>
          <t>Monto</t>
        </is>
      </c>
    </row>
    <row r="2">
      <c r="A2" t="inlineStr">
        <is>
          <t>G0001</t>
        </is>
      </c>
      <c r="B2" s="2" t="n">
        <v>46266</v>
      </c>
      <c r="C2" t="inlineStr">
        <is>
          <t>Fijo</t>
        </is>
      </c>
      <c r="D2" t="inlineStr">
        <is>
          <t>Alquiler local</t>
        </is>
      </c>
      <c r="E2" t="n">
        <v>1500</v>
      </c>
    </row>
    <row r="3">
      <c r="A3" t="inlineStr">
        <is>
          <t>G0002</t>
        </is>
      </c>
      <c r="B3" s="2" t="n">
        <v>46266</v>
      </c>
      <c r="C3" t="inlineStr">
        <is>
          <t>Fijo</t>
        </is>
      </c>
      <c r="D3" t="inlineStr">
        <is>
          <t>Sueldos</t>
        </is>
      </c>
      <c r="E3" t="n">
        <v>4000</v>
      </c>
    </row>
    <row r="4">
      <c r="A4" t="inlineStr">
        <is>
          <t>G0003</t>
        </is>
      </c>
      <c r="B4" s="2" t="n">
        <v>46266</v>
      </c>
      <c r="C4" t="inlineStr">
        <is>
          <t>Fijo</t>
        </is>
      </c>
      <c r="D4" t="inlineStr">
        <is>
          <t>Internet + luz</t>
        </is>
      </c>
      <c r="E4" t="n">
        <v>320</v>
      </c>
    </row>
    <row r="5">
      <c r="A5" t="inlineStr">
        <is>
          <t>G0004</t>
        </is>
      </c>
      <c r="B5" s="2" t="n">
        <v>46266</v>
      </c>
      <c r="C5" t="inlineStr">
        <is>
          <t>Variable</t>
        </is>
      </c>
      <c r="D5" t="inlineStr">
        <is>
          <t>Impuestos</t>
        </is>
      </c>
      <c r="E5" t="n">
        <v>276.17</v>
      </c>
    </row>
    <row r="6">
      <c r="A6" t="inlineStr">
        <is>
          <t>G0005</t>
        </is>
      </c>
      <c r="B6" s="2" t="n">
        <v>46266</v>
      </c>
      <c r="C6" t="inlineStr">
        <is>
          <t>Variable</t>
        </is>
      </c>
      <c r="D6" t="inlineStr">
        <is>
          <t>Comisiones</t>
        </is>
      </c>
      <c r="E6" t="n">
        <v>248.57</v>
      </c>
    </row>
    <row r="7">
      <c r="A7" t="inlineStr">
        <is>
          <t>G0006</t>
        </is>
      </c>
      <c r="B7" s="2" t="n">
        <v>46267</v>
      </c>
      <c r="C7" t="inlineStr">
        <is>
          <t>Fijo</t>
        </is>
      </c>
      <c r="D7" t="inlineStr">
        <is>
          <t>Alquiler local</t>
        </is>
      </c>
      <c r="E7" t="n">
        <v>1500</v>
      </c>
    </row>
    <row r="8">
      <c r="A8" t="inlineStr">
        <is>
          <t>G0007</t>
        </is>
      </c>
      <c r="B8" s="2" t="n">
        <v>46267</v>
      </c>
      <c r="C8" t="inlineStr">
        <is>
          <t>Fijo</t>
        </is>
      </c>
      <c r="D8" t="inlineStr">
        <is>
          <t>Sueldos</t>
        </is>
      </c>
      <c r="E8" t="n">
        <v>4000</v>
      </c>
    </row>
    <row r="9">
      <c r="A9" t="inlineStr">
        <is>
          <t>G0008</t>
        </is>
      </c>
      <c r="B9" s="2" t="n">
        <v>46267</v>
      </c>
      <c r="C9" t="inlineStr">
        <is>
          <t>Fijo</t>
        </is>
      </c>
      <c r="D9" t="inlineStr">
        <is>
          <t>Internet + luz</t>
        </is>
      </c>
      <c r="E9" t="n">
        <v>320</v>
      </c>
    </row>
    <row r="10">
      <c r="A10" t="inlineStr">
        <is>
          <t>G0009</t>
        </is>
      </c>
      <c r="B10" s="2" t="n">
        <v>46267</v>
      </c>
      <c r="C10" t="inlineStr">
        <is>
          <t>Variable</t>
        </is>
      </c>
      <c r="D10" t="inlineStr">
        <is>
          <t>Mantenimiento</t>
        </is>
      </c>
      <c r="E10" t="n">
        <v>332.27</v>
      </c>
    </row>
    <row r="11">
      <c r="A11" t="inlineStr">
        <is>
          <t>G0010</t>
        </is>
      </c>
      <c r="B11" s="2" t="n">
        <v>46267</v>
      </c>
      <c r="C11" t="inlineStr">
        <is>
          <t>Variable</t>
        </is>
      </c>
      <c r="D11" t="inlineStr">
        <is>
          <t>Comisiones</t>
        </is>
      </c>
      <c r="E11" t="n">
        <v>254.67</v>
      </c>
    </row>
    <row r="12">
      <c r="A12" t="inlineStr">
        <is>
          <t>G0011</t>
        </is>
      </c>
      <c r="B12" s="2" t="n">
        <v>46268</v>
      </c>
      <c r="C12" t="inlineStr">
        <is>
          <t>Fijo</t>
        </is>
      </c>
      <c r="D12" t="inlineStr">
        <is>
          <t>Alquiler local</t>
        </is>
      </c>
      <c r="E12" t="n">
        <v>1500</v>
      </c>
    </row>
    <row r="13">
      <c r="A13" t="inlineStr">
        <is>
          <t>G0012</t>
        </is>
      </c>
      <c r="B13" s="2" t="n">
        <v>46268</v>
      </c>
      <c r="C13" t="inlineStr">
        <is>
          <t>Fijo</t>
        </is>
      </c>
      <c r="D13" t="inlineStr">
        <is>
          <t>Sueldos</t>
        </is>
      </c>
      <c r="E13" t="n">
        <v>4000</v>
      </c>
    </row>
    <row r="14">
      <c r="A14" t="inlineStr">
        <is>
          <t>G0013</t>
        </is>
      </c>
      <c r="B14" s="2" t="n">
        <v>46268</v>
      </c>
      <c r="C14" t="inlineStr">
        <is>
          <t>Fijo</t>
        </is>
      </c>
      <c r="D14" t="inlineStr">
        <is>
          <t>Internet + luz</t>
        </is>
      </c>
      <c r="E14" t="n">
        <v>320</v>
      </c>
    </row>
    <row r="15">
      <c r="A15" t="inlineStr">
        <is>
          <t>G0014</t>
        </is>
      </c>
      <c r="B15" s="2" t="n">
        <v>46268</v>
      </c>
      <c r="C15" t="inlineStr">
        <is>
          <t>Variable</t>
        </is>
      </c>
      <c r="D15" t="inlineStr">
        <is>
          <t>Reparto/Delivery</t>
        </is>
      </c>
      <c r="E15" t="n">
        <v>122.41</v>
      </c>
    </row>
    <row r="16">
      <c r="A16" t="inlineStr">
        <is>
          <t>G0015</t>
        </is>
      </c>
      <c r="B16" s="2" t="n">
        <v>46269</v>
      </c>
      <c r="C16" t="inlineStr">
        <is>
          <t>Fijo</t>
        </is>
      </c>
      <c r="D16" t="inlineStr">
        <is>
          <t>Alquiler local</t>
        </is>
      </c>
      <c r="E16" t="n">
        <v>1500</v>
      </c>
    </row>
    <row r="17">
      <c r="A17" t="inlineStr">
        <is>
          <t>G0016</t>
        </is>
      </c>
      <c r="B17" s="2" t="n">
        <v>46269</v>
      </c>
      <c r="C17" t="inlineStr">
        <is>
          <t>Fijo</t>
        </is>
      </c>
      <c r="D17" t="inlineStr">
        <is>
          <t>Sueldos</t>
        </is>
      </c>
      <c r="E17" t="n">
        <v>4000</v>
      </c>
    </row>
    <row r="18">
      <c r="A18" t="inlineStr">
        <is>
          <t>G0017</t>
        </is>
      </c>
      <c r="B18" s="2" t="n">
        <v>46269</v>
      </c>
      <c r="C18" t="inlineStr">
        <is>
          <t>Fijo</t>
        </is>
      </c>
      <c r="D18" t="inlineStr">
        <is>
          <t>Internet + luz</t>
        </is>
      </c>
      <c r="E18" t="n">
        <v>320</v>
      </c>
    </row>
    <row r="19">
      <c r="A19" t="inlineStr">
        <is>
          <t>G0018</t>
        </is>
      </c>
      <c r="B19" s="2" t="n">
        <v>46269</v>
      </c>
      <c r="C19" t="inlineStr">
        <is>
          <t>Variable</t>
        </is>
      </c>
      <c r="D19" t="inlineStr">
        <is>
          <t>Reparto/Delivery</t>
        </is>
      </c>
      <c r="E19" t="n">
        <v>312.79</v>
      </c>
    </row>
    <row r="20">
      <c r="A20" t="inlineStr">
        <is>
          <t>G0019</t>
        </is>
      </c>
      <c r="B20" s="2" t="n">
        <v>46270</v>
      </c>
      <c r="C20" t="inlineStr">
        <is>
          <t>Fijo</t>
        </is>
      </c>
      <c r="D20" t="inlineStr">
        <is>
          <t>Alquiler local</t>
        </is>
      </c>
      <c r="E20" t="n">
        <v>1500</v>
      </c>
    </row>
    <row r="21">
      <c r="A21" t="inlineStr">
        <is>
          <t>G0020</t>
        </is>
      </c>
      <c r="B21" s="2" t="n">
        <v>46270</v>
      </c>
      <c r="C21" t="inlineStr">
        <is>
          <t>Fijo</t>
        </is>
      </c>
      <c r="D21" t="inlineStr">
        <is>
          <t>Sueldos</t>
        </is>
      </c>
      <c r="E21" t="n">
        <v>4000</v>
      </c>
    </row>
    <row r="22">
      <c r="A22" t="inlineStr">
        <is>
          <t>G0021</t>
        </is>
      </c>
      <c r="B22" s="2" t="n">
        <v>46270</v>
      </c>
      <c r="C22" t="inlineStr">
        <is>
          <t>Fijo</t>
        </is>
      </c>
      <c r="D22" t="inlineStr">
        <is>
          <t>Internet + luz</t>
        </is>
      </c>
      <c r="E22" t="n">
        <v>320</v>
      </c>
    </row>
    <row r="23">
      <c r="A23" t="inlineStr">
        <is>
          <t>G0022</t>
        </is>
      </c>
      <c r="B23" s="2" t="n">
        <v>46270</v>
      </c>
      <c r="C23" t="inlineStr">
        <is>
          <t>Variable</t>
        </is>
      </c>
      <c r="D23" t="inlineStr">
        <is>
          <t>Publicidad digital</t>
        </is>
      </c>
      <c r="E23" t="n">
        <v>242.7</v>
      </c>
    </row>
    <row r="24">
      <c r="A24" t="inlineStr">
        <is>
          <t>G0023</t>
        </is>
      </c>
      <c r="B24" s="2" t="n">
        <v>46270</v>
      </c>
      <c r="C24" t="inlineStr">
        <is>
          <t>Variable</t>
        </is>
      </c>
      <c r="D24" t="inlineStr">
        <is>
          <t>Impuestos</t>
        </is>
      </c>
      <c r="E24" t="n">
        <v>93.76000000000001</v>
      </c>
    </row>
    <row r="25">
      <c r="A25" t="inlineStr">
        <is>
          <t>G0024</t>
        </is>
      </c>
      <c r="B25" s="2" t="n">
        <v>46270</v>
      </c>
      <c r="C25" t="inlineStr">
        <is>
          <t>Variable</t>
        </is>
      </c>
      <c r="D25" t="inlineStr">
        <is>
          <t>Reparto/Delivery</t>
        </is>
      </c>
      <c r="E25" t="n">
        <v>188.14</v>
      </c>
    </row>
    <row r="26">
      <c r="A26" t="inlineStr">
        <is>
          <t>G0025</t>
        </is>
      </c>
      <c r="B26" s="2" t="n">
        <v>46271</v>
      </c>
      <c r="C26" t="inlineStr">
        <is>
          <t>Fijo</t>
        </is>
      </c>
      <c r="D26" t="inlineStr">
        <is>
          <t>Alquiler local</t>
        </is>
      </c>
      <c r="E26" t="n">
        <v>1500</v>
      </c>
    </row>
    <row r="27">
      <c r="A27" t="inlineStr">
        <is>
          <t>G0026</t>
        </is>
      </c>
      <c r="B27" s="2" t="n">
        <v>46271</v>
      </c>
      <c r="C27" t="inlineStr">
        <is>
          <t>Fijo</t>
        </is>
      </c>
      <c r="D27" t="inlineStr">
        <is>
          <t>Sueldos</t>
        </is>
      </c>
      <c r="E27" t="n">
        <v>4000</v>
      </c>
    </row>
    <row r="28">
      <c r="A28" t="inlineStr">
        <is>
          <t>G0027</t>
        </is>
      </c>
      <c r="B28" s="2" t="n">
        <v>46271</v>
      </c>
      <c r="C28" t="inlineStr">
        <is>
          <t>Fijo</t>
        </is>
      </c>
      <c r="D28" t="inlineStr">
        <is>
          <t>Internet + luz</t>
        </is>
      </c>
      <c r="E28" t="n">
        <v>320</v>
      </c>
    </row>
    <row r="29">
      <c r="A29" t="inlineStr">
        <is>
          <t>G0028</t>
        </is>
      </c>
      <c r="B29" s="2" t="n">
        <v>46271</v>
      </c>
      <c r="C29" t="inlineStr">
        <is>
          <t>Variable</t>
        </is>
      </c>
      <c r="D29" t="inlineStr">
        <is>
          <t>Mantenimiento</t>
        </is>
      </c>
      <c r="E29" t="n">
        <v>79.09999999999999</v>
      </c>
    </row>
    <row r="30">
      <c r="A30" t="inlineStr">
        <is>
          <t>G0029</t>
        </is>
      </c>
      <c r="B30" s="2" t="n">
        <v>46272</v>
      </c>
      <c r="C30" t="inlineStr">
        <is>
          <t>Fijo</t>
        </is>
      </c>
      <c r="D30" t="inlineStr">
        <is>
          <t>Alquiler local</t>
        </is>
      </c>
      <c r="E30" t="n">
        <v>1500</v>
      </c>
    </row>
    <row r="31">
      <c r="A31" t="inlineStr">
        <is>
          <t>G0030</t>
        </is>
      </c>
      <c r="B31" s="2" t="n">
        <v>46272</v>
      </c>
      <c r="C31" t="inlineStr">
        <is>
          <t>Fijo</t>
        </is>
      </c>
      <c r="D31" t="inlineStr">
        <is>
          <t>Sueldos</t>
        </is>
      </c>
      <c r="E31" t="n">
        <v>4000</v>
      </c>
    </row>
    <row r="32">
      <c r="A32" t="inlineStr">
        <is>
          <t>G0031</t>
        </is>
      </c>
      <c r="B32" s="2" t="n">
        <v>46272</v>
      </c>
      <c r="C32" t="inlineStr">
        <is>
          <t>Fijo</t>
        </is>
      </c>
      <c r="D32" t="inlineStr">
        <is>
          <t>Internet + luz</t>
        </is>
      </c>
      <c r="E32" t="n">
        <v>320</v>
      </c>
    </row>
    <row r="33">
      <c r="A33" t="inlineStr">
        <is>
          <t>G0032</t>
        </is>
      </c>
      <c r="B33" s="2" t="n">
        <v>46272</v>
      </c>
      <c r="C33" t="inlineStr">
        <is>
          <t>Variable</t>
        </is>
      </c>
      <c r="D33" t="inlineStr">
        <is>
          <t>Mantenimiento</t>
        </is>
      </c>
      <c r="E33" t="n">
        <v>90.05</v>
      </c>
    </row>
    <row r="34">
      <c r="A34" t="inlineStr">
        <is>
          <t>G0033</t>
        </is>
      </c>
      <c r="B34" s="2" t="n">
        <v>46273</v>
      </c>
      <c r="C34" t="inlineStr">
        <is>
          <t>Fijo</t>
        </is>
      </c>
      <c r="D34" t="inlineStr">
        <is>
          <t>Alquiler local</t>
        </is>
      </c>
      <c r="E34" t="n">
        <v>1500</v>
      </c>
    </row>
    <row r="35">
      <c r="A35" t="inlineStr">
        <is>
          <t>G0034</t>
        </is>
      </c>
      <c r="B35" s="2" t="n">
        <v>46273</v>
      </c>
      <c r="C35" t="inlineStr">
        <is>
          <t>Fijo</t>
        </is>
      </c>
      <c r="D35" t="inlineStr">
        <is>
          <t>Sueldos</t>
        </is>
      </c>
      <c r="E35" t="n">
        <v>4000</v>
      </c>
    </row>
    <row r="36">
      <c r="A36" t="inlineStr">
        <is>
          <t>G0035</t>
        </is>
      </c>
      <c r="B36" s="2" t="n">
        <v>46273</v>
      </c>
      <c r="C36" t="inlineStr">
        <is>
          <t>Fijo</t>
        </is>
      </c>
      <c r="D36" t="inlineStr">
        <is>
          <t>Internet + luz</t>
        </is>
      </c>
      <c r="E36" t="n">
        <v>320</v>
      </c>
    </row>
    <row r="37">
      <c r="A37" t="inlineStr">
        <is>
          <t>G0036</t>
        </is>
      </c>
      <c r="B37" s="2" t="n">
        <v>46273</v>
      </c>
      <c r="C37" t="inlineStr">
        <is>
          <t>Variable</t>
        </is>
      </c>
      <c r="D37" t="inlineStr">
        <is>
          <t>Publicidad digital</t>
        </is>
      </c>
      <c r="E37" t="n">
        <v>151.6</v>
      </c>
    </row>
    <row r="38">
      <c r="A38" t="inlineStr">
        <is>
          <t>G0037</t>
        </is>
      </c>
      <c r="B38" s="2" t="n">
        <v>46273</v>
      </c>
      <c r="C38" t="inlineStr">
        <is>
          <t>Variable</t>
        </is>
      </c>
      <c r="D38" t="inlineStr">
        <is>
          <t>Mantenimiento</t>
        </is>
      </c>
      <c r="E38" t="n">
        <v>224.35</v>
      </c>
    </row>
    <row r="39">
      <c r="A39" t="inlineStr">
        <is>
          <t>G0038</t>
        </is>
      </c>
      <c r="B39" s="2" t="n">
        <v>46273</v>
      </c>
      <c r="C39" t="inlineStr">
        <is>
          <t>Variable</t>
        </is>
      </c>
      <c r="D39" t="inlineStr">
        <is>
          <t>Publicidad digital</t>
        </is>
      </c>
      <c r="E39" t="n">
        <v>155.84</v>
      </c>
    </row>
    <row r="40">
      <c r="A40" t="inlineStr">
        <is>
          <t>G0039</t>
        </is>
      </c>
      <c r="B40" s="2" t="n">
        <v>46274</v>
      </c>
      <c r="C40" t="inlineStr">
        <is>
          <t>Fijo</t>
        </is>
      </c>
      <c r="D40" t="inlineStr">
        <is>
          <t>Alquiler local</t>
        </is>
      </c>
      <c r="E40" t="n">
        <v>1500</v>
      </c>
    </row>
    <row r="41">
      <c r="A41" t="inlineStr">
        <is>
          <t>G0040</t>
        </is>
      </c>
      <c r="B41" s="2" t="n">
        <v>46274</v>
      </c>
      <c r="C41" t="inlineStr">
        <is>
          <t>Fijo</t>
        </is>
      </c>
      <c r="D41" t="inlineStr">
        <is>
          <t>Sueldos</t>
        </is>
      </c>
      <c r="E41" t="n">
        <v>4000</v>
      </c>
    </row>
    <row r="42">
      <c r="A42" t="inlineStr">
        <is>
          <t>G0041</t>
        </is>
      </c>
      <c r="B42" s="2" t="n">
        <v>46274</v>
      </c>
      <c r="C42" t="inlineStr">
        <is>
          <t>Fijo</t>
        </is>
      </c>
      <c r="D42" t="inlineStr">
        <is>
          <t>Internet + luz</t>
        </is>
      </c>
      <c r="E42" t="n">
        <v>320</v>
      </c>
    </row>
    <row r="43">
      <c r="A43" t="inlineStr">
        <is>
          <t>G0042</t>
        </is>
      </c>
      <c r="B43" s="2" t="n">
        <v>46274</v>
      </c>
      <c r="C43" t="inlineStr">
        <is>
          <t>Variable</t>
        </is>
      </c>
      <c r="D43" t="inlineStr">
        <is>
          <t>Mantenimiento</t>
        </is>
      </c>
      <c r="E43" t="n">
        <v>331.06</v>
      </c>
    </row>
    <row r="44">
      <c r="A44" t="inlineStr">
        <is>
          <t>G0043</t>
        </is>
      </c>
      <c r="B44" s="2" t="n">
        <v>46274</v>
      </c>
      <c r="C44" t="inlineStr">
        <is>
          <t>Variable</t>
        </is>
      </c>
      <c r="D44" t="inlineStr">
        <is>
          <t>Comisiones</t>
        </is>
      </c>
      <c r="E44" t="n">
        <v>52.07</v>
      </c>
    </row>
    <row r="45">
      <c r="A45" t="inlineStr">
        <is>
          <t>G0044</t>
        </is>
      </c>
      <c r="B45" s="2" t="n">
        <v>46275</v>
      </c>
      <c r="C45" t="inlineStr">
        <is>
          <t>Fijo</t>
        </is>
      </c>
      <c r="D45" t="inlineStr">
        <is>
          <t>Alquiler local</t>
        </is>
      </c>
      <c r="E45" t="n">
        <v>1500</v>
      </c>
    </row>
    <row r="46">
      <c r="A46" t="inlineStr">
        <is>
          <t>G0045</t>
        </is>
      </c>
      <c r="B46" s="2" t="n">
        <v>46275</v>
      </c>
      <c r="C46" t="inlineStr">
        <is>
          <t>Fijo</t>
        </is>
      </c>
      <c r="D46" t="inlineStr">
        <is>
          <t>Sueldos</t>
        </is>
      </c>
      <c r="E46" t="n">
        <v>4000</v>
      </c>
    </row>
    <row r="47">
      <c r="A47" t="inlineStr">
        <is>
          <t>G0046</t>
        </is>
      </c>
      <c r="B47" s="2" t="n">
        <v>46275</v>
      </c>
      <c r="C47" t="inlineStr">
        <is>
          <t>Fijo</t>
        </is>
      </c>
      <c r="D47" t="inlineStr">
        <is>
          <t>Internet + luz</t>
        </is>
      </c>
      <c r="E47" t="n">
        <v>320</v>
      </c>
    </row>
    <row r="48">
      <c r="A48" t="inlineStr">
        <is>
          <t>G0047</t>
        </is>
      </c>
      <c r="B48" s="2" t="n">
        <v>46275</v>
      </c>
      <c r="C48" t="inlineStr">
        <is>
          <t>Variable</t>
        </is>
      </c>
      <c r="D48" t="inlineStr">
        <is>
          <t>Impuestos</t>
        </is>
      </c>
      <c r="E48" t="n">
        <v>228.68</v>
      </c>
    </row>
    <row r="49">
      <c r="A49" t="inlineStr">
        <is>
          <t>G0048</t>
        </is>
      </c>
      <c r="B49" s="2" t="n">
        <v>46275</v>
      </c>
      <c r="C49" t="inlineStr">
        <is>
          <t>Variable</t>
        </is>
      </c>
      <c r="D49" t="inlineStr">
        <is>
          <t>Publicidad digital</t>
        </is>
      </c>
      <c r="E49" t="n">
        <v>145.38</v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18" customWidth="1" min="1" max="1"/>
    <col width="20" customWidth="1" min="2" max="2"/>
    <col width="20" customWidth="1" min="3" max="3"/>
    <col width="18" customWidth="1" min="4" max="4"/>
    <col width="16" customWidth="1" min="5" max="5"/>
  </cols>
  <sheetData>
    <row r="1">
      <c r="A1" s="3" t="inlineStr">
        <is>
          <t>INDICADORES DE INVENTARIO (de la tabla Inventario)</t>
        </is>
      </c>
    </row>
    <row r="2">
      <c r="A2" t="inlineStr">
        <is>
          <t>Valor del stock actual</t>
        </is>
      </c>
      <c r="B2" s="4">
        <f>SUMAPRODUCTO(Inventario[Stock Inicial];Inventario[Costo Unitario])</f>
        <v/>
      </c>
      <c r="C2">
        <f>DINERO(B2)</f>
        <v/>
      </c>
    </row>
    <row r="3">
      <c r="A3" t="inlineStr">
        <is>
          <t>Productos a reponer (Stock &lt;= Mínimo)</t>
        </is>
      </c>
      <c r="B3" s="4">
        <f>SUMAPRODUCTO(--(Inventario[Stock Inicial]&lt;=Inventario[Stock Mínimo]))</f>
        <v/>
      </c>
    </row>
    <row r="4">
      <c r="A4" t="inlineStr">
        <is>
          <t>Líneas de producto</t>
        </is>
      </c>
      <c r="B4" s="4">
        <f>CONTARA(Inventario[Código])</f>
        <v/>
      </c>
    </row>
    <row r="6">
      <c r="A6" s="3" t="inlineStr">
        <is>
          <t>RESUMEN DIARIO (cruza Ventas + Gastos por fecha)</t>
        </is>
      </c>
    </row>
    <row r="7">
      <c r="A7" s="5" t="inlineStr">
        <is>
          <t>Fecha</t>
        </is>
      </c>
      <c r="B7" s="5" t="inlineStr">
        <is>
          <t>Ingresos (Ventas)</t>
        </is>
      </c>
      <c r="C7" s="5" t="inlineStr">
        <is>
          <t>Egresos (Gastos)</t>
        </is>
      </c>
      <c r="D7" s="5" t="inlineStr">
        <is>
          <t>Utilidad diaria</t>
        </is>
      </c>
      <c r="E7" s="5" t="inlineStr">
        <is>
          <t>Margen utilidad</t>
        </is>
      </c>
    </row>
    <row r="8">
      <c r="A8" s="6" t="n">
        <v>46266</v>
      </c>
      <c r="B8" s="4">
        <f>SUMAR.SI(Ventas[Fecha];$A8;Ventas[Total])</f>
        <v/>
      </c>
      <c r="C8" s="4">
        <f>SUMAR.SI(Gastos[Fecha];$A8;Gastos[Monto])</f>
        <v/>
      </c>
      <c r="D8" s="4">
        <f>B8-C8</f>
        <v/>
      </c>
      <c r="E8" s="7">
        <f>SI(B8=0;"";D8/B8)</f>
        <v/>
      </c>
    </row>
    <row r="9">
      <c r="A9" s="6" t="n">
        <v>46267</v>
      </c>
      <c r="B9" s="4">
        <f>SUMAR.SI(Ventas[Fecha];$A9;Ventas[Total])</f>
        <v/>
      </c>
      <c r="C9" s="4">
        <f>SUMAR.SI(Gastos[Fecha];$A9;Gastos[Monto])</f>
        <v/>
      </c>
      <c r="D9" s="4">
        <f>B9-C9</f>
        <v/>
      </c>
      <c r="E9" s="7">
        <f>SI(B9=0;"";D9/B9)</f>
        <v/>
      </c>
    </row>
    <row r="10">
      <c r="A10" s="6" t="n">
        <v>46268</v>
      </c>
      <c r="B10" s="4">
        <f>SUMAR.SI(Ventas[Fecha];$A10;Ventas[Total])</f>
        <v/>
      </c>
      <c r="C10" s="4">
        <f>SUMAR.SI(Gastos[Fecha];$A10;Gastos[Monto])</f>
        <v/>
      </c>
      <c r="D10" s="4">
        <f>B10-C10</f>
        <v/>
      </c>
      <c r="E10" s="7">
        <f>SI(B10=0;"";D10/B10)</f>
        <v/>
      </c>
    </row>
    <row r="11">
      <c r="A11" s="6" t="n">
        <v>46269</v>
      </c>
      <c r="B11" s="4">
        <f>SUMAR.SI(Ventas[Fecha];$A11;Ventas[Total])</f>
        <v/>
      </c>
      <c r="C11" s="4">
        <f>SUMAR.SI(Gastos[Fecha];$A11;Gastos[Monto])</f>
        <v/>
      </c>
      <c r="D11" s="4">
        <f>B11-C11</f>
        <v/>
      </c>
      <c r="E11" s="7">
        <f>SI(B11=0;"";D11/B11)</f>
        <v/>
      </c>
    </row>
    <row r="12">
      <c r="A12" s="6" t="n">
        <v>46270</v>
      </c>
      <c r="B12" s="4">
        <f>SUMAR.SI(Ventas[Fecha];$A12;Ventas[Total])</f>
        <v/>
      </c>
      <c r="C12" s="4">
        <f>SUMAR.SI(Gastos[Fecha];$A12;Gastos[Monto])</f>
        <v/>
      </c>
      <c r="D12" s="4">
        <f>B12-C12</f>
        <v/>
      </c>
      <c r="E12" s="7">
        <f>SI(B12=0;"";D12/B12)</f>
        <v/>
      </c>
    </row>
    <row r="13">
      <c r="A13" s="6" t="n">
        <v>46271</v>
      </c>
      <c r="B13" s="4">
        <f>SUMAR.SI(Ventas[Fecha];$A13;Ventas[Total])</f>
        <v/>
      </c>
      <c r="C13" s="4">
        <f>SUMAR.SI(Gastos[Fecha];$A13;Gastos[Monto])</f>
        <v/>
      </c>
      <c r="D13" s="4">
        <f>B13-C13</f>
        <v/>
      </c>
      <c r="E13" s="7">
        <f>SI(B13=0;"";D13/B13)</f>
        <v/>
      </c>
    </row>
    <row r="14">
      <c r="A14" s="6" t="n">
        <v>46272</v>
      </c>
      <c r="B14" s="4">
        <f>SUMAR.SI(Ventas[Fecha];$A14;Ventas[Total])</f>
        <v/>
      </c>
      <c r="C14" s="4">
        <f>SUMAR.SI(Gastos[Fecha];$A14;Gastos[Monto])</f>
        <v/>
      </c>
      <c r="D14" s="4">
        <f>B14-C14</f>
        <v/>
      </c>
      <c r="E14" s="7">
        <f>SI(B14=0;"";D14/B14)</f>
        <v/>
      </c>
    </row>
    <row r="15">
      <c r="A15" s="6" t="n">
        <v>46273</v>
      </c>
      <c r="B15" s="4">
        <f>SUMAR.SI(Ventas[Fecha];$A15;Ventas[Total])</f>
        <v/>
      </c>
      <c r="C15" s="4">
        <f>SUMAR.SI(Gastos[Fecha];$A15;Gastos[Monto])</f>
        <v/>
      </c>
      <c r="D15" s="4">
        <f>B15-C15</f>
        <v/>
      </c>
      <c r="E15" s="7">
        <f>SI(B15=0;"";D15/B15)</f>
        <v/>
      </c>
    </row>
    <row r="16">
      <c r="A16" s="6" t="n">
        <v>46274</v>
      </c>
      <c r="B16" s="4">
        <f>SUMAR.SI(Ventas[Fecha];$A16;Ventas[Total])</f>
        <v/>
      </c>
      <c r="C16" s="4">
        <f>SUMAR.SI(Gastos[Fecha];$A16;Gastos[Monto])</f>
        <v/>
      </c>
      <c r="D16" s="4">
        <f>B16-C16</f>
        <v/>
      </c>
      <c r="E16" s="7">
        <f>SI(B16=0;"";D16/B16)</f>
        <v/>
      </c>
    </row>
    <row r="17">
      <c r="A17" s="6" t="n">
        <v>46275</v>
      </c>
      <c r="B17" s="4">
        <f>SUMAR.SI(Ventas[Fecha];$A17;Ventas[Total])</f>
        <v/>
      </c>
      <c r="C17" s="4">
        <f>SUMAR.SI(Gastos[Fecha];$A17;Gastos[Monto])</f>
        <v/>
      </c>
      <c r="D17" s="4">
        <f>B17-C17</f>
        <v/>
      </c>
      <c r="E17" s="7">
        <f>SI(B17=0;"";D17/B17)</f>
        <v/>
      </c>
    </row>
    <row r="18">
      <c r="A18" s="8" t="inlineStr">
        <is>
          <t>TOTAL</t>
        </is>
      </c>
      <c r="B18" s="8">
        <f>SUMA(B8:B17)</f>
        <v/>
      </c>
      <c r="C18" s="8">
        <f>SUMA(C8:C17)</f>
        <v/>
      </c>
      <c r="D18" s="8">
        <f>SUMA(D8:D17)</f>
        <v/>
      </c>
      <c r="E18" s="7">
        <f>D18/B18</f>
        <v/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D5"/>
  <sheetViews>
    <sheetView workbookViewId="0">
      <selection activeCell="A1" sqref="A1"/>
    </sheetView>
  </sheetViews>
  <sheetFormatPr baseColWidth="8" defaultRowHeight="15"/>
  <cols>
    <col width="30" customWidth="1" min="1" max="1"/>
    <col width="52" customWidth="1" min="2" max="2"/>
    <col width="40" customWidth="1" min="3" max="3"/>
    <col width="42" customWidth="1" min="4" max="4"/>
  </cols>
  <sheetData>
    <row r="1">
      <c r="A1" s="1" t="inlineStr">
        <is>
          <t>Forma de juntar las tablas</t>
        </is>
      </c>
      <c r="B1" s="1" t="inlineStr">
        <is>
          <t>Cómo se hace</t>
        </is>
      </c>
      <c r="C1" s="1" t="inlineStr">
        <is>
          <t>Cuándo usarla</t>
        </is>
      </c>
      <c r="D1" s="1" t="inlineStr">
        <is>
          <t>Fórmula / Pista</t>
        </is>
      </c>
    </row>
    <row r="2">
      <c r="A2" s="9" t="inlineStr">
        <is>
          <t>1. Fórmulas que cruzan Tablas (S38)</t>
        </is>
      </c>
      <c r="B2" s="9" t="inlineStr">
        <is>
          <t>ResumenDiario usa SUMAR.SI de Ventas y Gastos por Fecha; Inventario usa SUMAPRODUCTO.</t>
        </is>
      </c>
      <c r="C2" s="9" t="inlineStr">
        <is>
          <t>Un cruce puntual en pocas celdas, sin tocarse los datos.</t>
        </is>
      </c>
      <c r="D2" s="9">
        <f>SUMAR.SI(Ventas[Fecha];$A8;Ventas[Total]) cruza Ventas por día.</f>
        <v/>
      </c>
    </row>
    <row r="3">
      <c r="A3" s="9" t="inlineStr">
        <is>
          <t>2. Tabla dinámica sobre modelo de datos (S39-S40)</t>
        </is>
      </c>
      <c r="B3" s="9" t="inlineStr">
        <is>
          <t>Inserta tabla dinámica y marca 'Agregar al modelo de datos'; crea relaciones Ventas-Inventario y Gastos por Categoría.</t>
        </is>
      </c>
      <c r="C3" s="9" t="inlineStr">
        <is>
          <t>Resúmenes por período con segmentaciones y varios cruces.</t>
        </is>
      </c>
      <c r="D3" s="9" t="inlineStr">
        <is>
          <t>Relación por Código/Producto; valores Suma de Total.</t>
        </is>
      </c>
    </row>
    <row r="4">
      <c r="A4" s="9" t="inlineStr">
        <is>
          <t>3. Power Query: combinar consultas (S42-S43)</t>
        </is>
      </c>
      <c r="B4" s="9" t="inlineStr">
        <is>
          <t>Datos → Obtener datos → Combinar consultas por clave; se une Ventas con Inventario (por Producto) y se agregan Gastos.</t>
        </is>
      </c>
      <c r="C4" s="9" t="inlineStr">
        <is>
          <t>Cruce masivo, reproducible y auditable sin fórmulas.</t>
        </is>
      </c>
      <c r="D4" s="9" t="inlineStr">
        <is>
          <t>Combinar Ventas+Inventario por Producto y expandir Costo.</t>
        </is>
      </c>
    </row>
    <row r="5">
      <c r="A5" s="9" t="inlineStr">
        <is>
          <t>Reto sugerido</t>
        </is>
      </c>
      <c r="B5" s="9" t="inlineStr">
        <is>
          <t>Agrega una columna 'Costo' al resumen (cantidad × costo) y calcula 'Utilidad bruta = Ingresos - Costo - Gastos'.</t>
        </is>
      </c>
      <c r="C5" s="9" t="inlineStr">
        <is>
          <t>Practica cruzar 3 tablas a la vez.</t>
        </is>
      </c>
      <c r="D5" s="9" t="inlineStr">
        <is>
          <t>Usa BUSCARX con Inventario[Código] y el Total de Ventas.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2026-09-01T01:20:57Z</dcterms:created>
  <dcterms:modified xmlns:dcterms="http://purl.org/dc/terms/" xmlns:xsi="http://www.w3.org/2001/XMLSchema-instance" xsi:type="dcterms:W3CDTF">2026-09-01T01:20:57Z</dcterms:modified>
</cp:coreProperties>
</file>